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Arhiva 2018\602 OSNOVNO ŠKOLSTVO\602-02-18-06 Natjecanje učenika\08 Geografija natjecanje\zupanija tablice\"/>
    </mc:Choice>
  </mc:AlternateContent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<sst xmlns="http://schemas.openxmlformats.org/spreadsheetml/2006/main" count="189" uniqueCount="117">
  <si>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</si>
  <si>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</si>
  <si>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</si>
  <si>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</si>
  <si>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</si>
  <si>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</si>
  <si>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</si>
  <si>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</si>
  <si>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</si>
  <si>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</si>
  <si>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</si>
  <si>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</si>
  <si>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</si>
  <si>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</si>
  <si>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</si>
  <si>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</si>
  <si>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</si>
  <si>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</si>
  <si>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</si>
  <si>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</si>
  <si>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</si>
  <si>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</si>
  <si>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</si>
  <si>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</si>
  <si>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</si>
  <si>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17620617134</t>
  </si>
  <si>
    <t>Ivan Gabrijel</t>
  </si>
  <si>
    <t>Stanić</t>
  </si>
  <si>
    <t>2017./2018.</t>
  </si>
  <si>
    <t>7. razred OŠ</t>
  </si>
  <si>
    <t xml:space="preserve">Vladimir </t>
  </si>
  <si>
    <t>Didak</t>
  </si>
  <si>
    <t>Virovitica</t>
  </si>
  <si>
    <t>VPŽ</t>
  </si>
  <si>
    <t>22413 ŽELJEZNICA</t>
  </si>
  <si>
    <t>58415193867</t>
  </si>
  <si>
    <t>Luka</t>
  </si>
  <si>
    <t>Šabić</t>
  </si>
  <si>
    <t>Mirna</t>
  </si>
  <si>
    <t>Strilić</t>
  </si>
  <si>
    <t>Voćin</t>
  </si>
  <si>
    <t>10672 GEA</t>
  </si>
  <si>
    <t>95021854634</t>
  </si>
  <si>
    <t>Matija</t>
  </si>
  <si>
    <t>Pohiba</t>
  </si>
  <si>
    <t xml:space="preserve">Željka </t>
  </si>
  <si>
    <t>Horvat</t>
  </si>
  <si>
    <t>Slatina</t>
  </si>
  <si>
    <t>81005 Norveška</t>
  </si>
  <si>
    <t>35527953395</t>
  </si>
  <si>
    <t>Jan Mihael</t>
  </si>
  <si>
    <t>Kukrika</t>
  </si>
  <si>
    <t>Valerija</t>
  </si>
  <si>
    <t>Jakupec-Zvonar</t>
  </si>
  <si>
    <t>Pitomača</t>
  </si>
  <si>
    <t>41423 PAS</t>
  </si>
  <si>
    <t>94428158080</t>
  </si>
  <si>
    <t>Domagoj</t>
  </si>
  <si>
    <t>Sedlaček</t>
  </si>
  <si>
    <t>Vanda</t>
  </si>
  <si>
    <t>Viljevac</t>
  </si>
  <si>
    <t>14046784681</t>
  </si>
  <si>
    <t>Dorian</t>
  </si>
  <si>
    <t>Leci</t>
  </si>
  <si>
    <t>11111 ZALJEV</t>
  </si>
  <si>
    <t>28198806605</t>
  </si>
  <si>
    <t>Marko</t>
  </si>
  <si>
    <t>Babić</t>
  </si>
  <si>
    <t>51593404741</t>
  </si>
  <si>
    <t>Niko</t>
  </si>
  <si>
    <t>Bobanac</t>
  </si>
  <si>
    <t>10309 Minion</t>
  </si>
  <si>
    <t>25950263327</t>
  </si>
  <si>
    <t>Barbara</t>
  </si>
  <si>
    <t>Baronica</t>
  </si>
  <si>
    <t>32195 ATLAS</t>
  </si>
  <si>
    <t>Koprivnica</t>
  </si>
  <si>
    <t>92987470688</t>
  </si>
  <si>
    <t>Tanja</t>
  </si>
  <si>
    <t>Sesvečan</t>
  </si>
  <si>
    <t>85204 MRKVA</t>
  </si>
  <si>
    <t>39858522990</t>
  </si>
  <si>
    <t>Noa</t>
  </si>
  <si>
    <t>Fazekaš</t>
  </si>
  <si>
    <t>Mira</t>
  </si>
  <si>
    <t>Safin-Knežević</t>
  </si>
  <si>
    <t>14124 FAZO</t>
  </si>
  <si>
    <t>6.8.2003.</t>
  </si>
  <si>
    <t>03314207232</t>
  </si>
  <si>
    <t>Pavo</t>
  </si>
  <si>
    <t>Špiranec</t>
  </si>
  <si>
    <t>15161 FRODO</t>
  </si>
  <si>
    <t>Ljubljana</t>
  </si>
  <si>
    <t>44430129510</t>
  </si>
  <si>
    <t>Patricija</t>
  </si>
  <si>
    <t>Zlatunić</t>
  </si>
  <si>
    <t>55476 MOBITEL</t>
  </si>
  <si>
    <t>14.01.2004.</t>
  </si>
  <si>
    <t>39554646418</t>
  </si>
  <si>
    <t>Nikola</t>
  </si>
  <si>
    <t>Filipović</t>
  </si>
  <si>
    <t>55555 Zaporka</t>
  </si>
  <si>
    <t>30.06.2003.</t>
  </si>
  <si>
    <t>28438550105</t>
  </si>
  <si>
    <t>Stipe</t>
  </si>
  <si>
    <t>Japundžić</t>
  </si>
  <si>
    <t>Vjekoslav</t>
  </si>
  <si>
    <t>Palatinuš</t>
  </si>
  <si>
    <t>Čačinci</t>
  </si>
  <si>
    <t>20043 ŽIVOTINJE</t>
  </si>
  <si>
    <t>52535 KLIMA</t>
  </si>
  <si>
    <t>98641 HRČAK</t>
  </si>
  <si>
    <t>7. razred</t>
  </si>
  <si>
    <t>Povjerenstvo:</t>
  </si>
  <si>
    <t>Ivana Mijok, član Povjerenstva</t>
  </si>
  <si>
    <t>Tomislav Matković, član Povjerenstva</t>
  </si>
  <si>
    <t>Matilda Tripalo, predsjednica Povjerenstva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</si>
</sst>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0" borderId="0" xfId="0" applyNumberFormat="1" applyFill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Border="1" applyAlignment="1">
      <alignment horizontal="left"/>
    </xf>
    <xf numFmtId="1" fontId="0" fillId="3" borderId="0" xfId="0" applyNumberFormat="1" applyFill="1" applyAlignment="1">
      <alignment horizontal="center"/>
    </xf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1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/>
    <xf numFmtId="14" fontId="0" fillId="3" borderId="0" xfId="0" applyNumberFormat="1" applyFill="1"/>
    <xf numFmtId="49" fontId="4" fillId="3" borderId="0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right"/>
    </xf>
    <xf numFmtId="0" fontId="0" fillId="0" borderId="0" xfId="0" applyFill="1" applyAlignment="1" applyProtection="1"/>
    <xf numFmtId="0" fontId="0" fillId="0" borderId="0" xfId="0" applyAlignment="1"/>
    <xf numFmtId="0" fontId="1" fillId="0" borderId="0" xfId="0" applyFont="1" applyFill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&#352;kolsko%20natjecanje%20geografija%20&#268;a&#269;i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&#268;a&#273;avica%20-%20tablica%20Geografij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.2018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grafija-7.%20raz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7" workbookViewId="0">
      <selection activeCell="E22" sqref="E22"/>
    </sheetView>
  </sheetViews>
  <sheetFormatPr defaultRowHeight="15" x14ac:dyDescent="0.25"/>
  <cols>
    <col min="3" max="3" width="11.28515625" bestFit="1" customWidth="1"/>
    <col min="5" max="5" width="12.140625" bestFit="1" customWidth="1"/>
    <col min="7" max="7" width="10.85546875" bestFit="1" customWidth="1"/>
    <col min="9" max="9" width="14" bestFit="1" customWidth="1"/>
    <col min="14" max="14" width="14.42578125" bestFit="1" customWidth="1"/>
    <col min="22" max="22" width="12.140625" bestFit="1" customWidth="1"/>
  </cols>
  <sheetData>
    <row r="1" spans="1:26" ht="14.45" x14ac:dyDescent="0.35">
      <c r="A1" s="1"/>
      <c r="B1" s="2"/>
      <c r="C1" s="3"/>
      <c r="D1" s="4"/>
      <c r="E1" s="5"/>
      <c r="F1" s="4"/>
      <c r="G1" s="6"/>
      <c r="H1" s="3"/>
      <c r="I1" s="3"/>
      <c r="J1" s="4"/>
      <c r="K1" s="3"/>
      <c r="L1" s="6"/>
      <c r="M1" s="6"/>
      <c r="N1" s="4"/>
      <c r="O1" s="4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5" x14ac:dyDescent="0.35">
      <c r="A2" s="1"/>
      <c r="B2" s="2"/>
      <c r="C2" s="3"/>
      <c r="D2" s="4"/>
      <c r="E2" s="5"/>
      <c r="F2" s="4"/>
      <c r="G2" s="6"/>
      <c r="H2" s="3"/>
      <c r="I2" s="3"/>
      <c r="J2" s="4"/>
      <c r="K2" s="3"/>
      <c r="L2" s="6"/>
      <c r="M2" s="6"/>
      <c r="N2" s="4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"/>
      <c r="B3" s="2"/>
      <c r="C3" s="3"/>
      <c r="D3" s="38"/>
      <c r="E3" s="39"/>
      <c r="F3" s="39"/>
      <c r="G3" s="39"/>
      <c r="H3" s="39"/>
      <c r="I3" s="39"/>
      <c r="J3" s="39"/>
      <c r="K3" s="39"/>
      <c r="L3" s="39"/>
      <c r="M3" s="6"/>
      <c r="N3" s="4"/>
      <c r="O3" s="4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45" x14ac:dyDescent="0.35">
      <c r="A4" s="1"/>
      <c r="B4" s="2"/>
      <c r="C4" s="3"/>
      <c r="D4" s="40" t="s">
        <v>112</v>
      </c>
      <c r="E4" s="39"/>
      <c r="F4" s="39"/>
      <c r="G4" s="39"/>
      <c r="H4" s="39"/>
      <c r="I4" s="39"/>
      <c r="J4" s="39"/>
      <c r="K4" s="39"/>
      <c r="L4" s="39"/>
      <c r="M4" s="39"/>
      <c r="N4" s="4"/>
      <c r="O4" s="4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45" x14ac:dyDescent="0.35">
      <c r="A5" s="1"/>
      <c r="B5" s="2"/>
      <c r="C5" s="3"/>
      <c r="D5" s="4"/>
      <c r="E5" s="5"/>
      <c r="F5" s="4"/>
      <c r="G5" s="6"/>
      <c r="H5" s="3"/>
      <c r="I5" s="3"/>
      <c r="J5" s="4"/>
      <c r="K5" s="3"/>
      <c r="L5" s="6"/>
      <c r="M5" s="6"/>
      <c r="N5" s="4"/>
      <c r="O5" s="4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5" x14ac:dyDescent="0.35">
      <c r="A6" s="1"/>
      <c r="B6" s="2"/>
      <c r="C6" s="3"/>
      <c r="D6" s="4"/>
      <c r="E6" s="5"/>
      <c r="F6" s="4"/>
      <c r="G6" s="6"/>
      <c r="H6" s="3"/>
      <c r="I6" s="3"/>
      <c r="J6" s="4"/>
      <c r="K6" s="3"/>
      <c r="L6" s="6"/>
      <c r="M6" s="6"/>
      <c r="N6" s="4"/>
      <c r="O6" s="4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7" t="s">
        <v>0</v>
      </c>
      <c r="B7" s="8" t="s">
        <v>1</v>
      </c>
      <c r="C7" s="9" t="s">
        <v>2</v>
      </c>
      <c r="D7" s="10" t="s">
        <v>3</v>
      </c>
      <c r="E7" s="11" t="s">
        <v>4</v>
      </c>
      <c r="F7" s="10" t="s">
        <v>5</v>
      </c>
      <c r="G7" s="11" t="s">
        <v>6</v>
      </c>
      <c r="H7" s="9" t="s">
        <v>7</v>
      </c>
      <c r="I7" s="9" t="s">
        <v>8</v>
      </c>
      <c r="J7" s="10" t="s">
        <v>9</v>
      </c>
      <c r="K7" s="9" t="s">
        <v>10</v>
      </c>
      <c r="L7" s="11" t="s">
        <v>11</v>
      </c>
      <c r="M7" s="11" t="s">
        <v>12</v>
      </c>
      <c r="N7" s="10" t="s">
        <v>13</v>
      </c>
      <c r="O7" s="10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11" t="s">
        <v>20</v>
      </c>
      <c r="V7" s="11" t="s">
        <v>21</v>
      </c>
      <c r="W7" s="12"/>
      <c r="X7" s="11" t="s">
        <v>22</v>
      </c>
      <c r="Y7" s="11" t="s">
        <v>23</v>
      </c>
      <c r="Z7" s="11" t="s">
        <v>24</v>
      </c>
    </row>
    <row r="8" spans="1:26" s="19" customFormat="1" x14ac:dyDescent="0.25">
      <c r="A8" s="14">
        <v>1</v>
      </c>
      <c r="B8" s="15" t="s">
        <v>25</v>
      </c>
      <c r="C8" s="16" t="s">
        <v>26</v>
      </c>
      <c r="D8" s="17" t="s">
        <v>27</v>
      </c>
      <c r="E8" s="18" t="s">
        <v>28</v>
      </c>
      <c r="F8" s="17">
        <v>215</v>
      </c>
      <c r="G8" s="19" t="s">
        <v>29</v>
      </c>
      <c r="H8" s="16" t="s">
        <v>30</v>
      </c>
      <c r="I8" s="16" t="s">
        <v>31</v>
      </c>
      <c r="J8" s="17">
        <v>956</v>
      </c>
      <c r="K8" s="16" t="s">
        <v>32</v>
      </c>
      <c r="L8" s="19">
        <v>10</v>
      </c>
      <c r="M8" s="19" t="s">
        <v>33</v>
      </c>
      <c r="N8" s="20">
        <v>1</v>
      </c>
      <c r="O8" s="17">
        <v>59</v>
      </c>
      <c r="U8" s="19" t="s">
        <v>34</v>
      </c>
      <c r="X8" s="19" t="str">
        <f>VLOOKUP(J:J,[1]Sheet2!A$1:B$65536,2,0)</f>
        <v>OŠ Ivane Brlić-Mažuranić - Virovitica</v>
      </c>
    </row>
    <row r="9" spans="1:26" s="19" customFormat="1" x14ac:dyDescent="0.25">
      <c r="A9" s="21">
        <v>2</v>
      </c>
      <c r="B9" s="22" t="s">
        <v>35</v>
      </c>
      <c r="C9" s="23" t="s">
        <v>36</v>
      </c>
      <c r="D9" s="24" t="s">
        <v>37</v>
      </c>
      <c r="E9" s="25" t="s">
        <v>28</v>
      </c>
      <c r="F9" s="26">
        <v>215</v>
      </c>
      <c r="G9" s="26" t="s">
        <v>29</v>
      </c>
      <c r="H9" s="26" t="s">
        <v>38</v>
      </c>
      <c r="I9" s="26" t="s">
        <v>39</v>
      </c>
      <c r="J9" s="26">
        <v>995</v>
      </c>
      <c r="K9" s="26" t="s">
        <v>40</v>
      </c>
      <c r="L9" s="19">
        <v>10</v>
      </c>
      <c r="M9" s="19" t="s">
        <v>33</v>
      </c>
      <c r="N9" s="27">
        <v>1</v>
      </c>
      <c r="O9" s="26">
        <v>59</v>
      </c>
      <c r="P9" s="26"/>
      <c r="Q9" s="26"/>
      <c r="R9" s="26"/>
      <c r="S9" s="26"/>
      <c r="T9" s="26"/>
      <c r="U9" s="26" t="s">
        <v>41</v>
      </c>
      <c r="V9" s="26"/>
      <c r="X9" s="19" t="str">
        <f>VLOOKUP(J:J,[2]Sheet2!A$1:B$65536,2,0)</f>
        <v>OŠ Voćin</v>
      </c>
    </row>
    <row r="10" spans="1:26" s="19" customFormat="1" x14ac:dyDescent="0.25">
      <c r="A10" s="14">
        <v>3</v>
      </c>
      <c r="B10" s="15" t="s">
        <v>42</v>
      </c>
      <c r="C10" s="16" t="s">
        <v>43</v>
      </c>
      <c r="D10" s="17" t="s">
        <v>44</v>
      </c>
      <c r="E10" s="18" t="s">
        <v>28</v>
      </c>
      <c r="F10" s="17">
        <v>215</v>
      </c>
      <c r="G10" s="19" t="s">
        <v>29</v>
      </c>
      <c r="H10" s="16" t="s">
        <v>45</v>
      </c>
      <c r="I10" s="16" t="s">
        <v>46</v>
      </c>
      <c r="J10" s="17">
        <v>945</v>
      </c>
      <c r="K10" s="16" t="s">
        <v>47</v>
      </c>
      <c r="L10" s="19">
        <v>10</v>
      </c>
      <c r="M10" s="19" t="s">
        <v>33</v>
      </c>
      <c r="N10" s="20">
        <v>2</v>
      </c>
      <c r="O10" s="17">
        <v>57</v>
      </c>
      <c r="U10" s="19" t="s">
        <v>48</v>
      </c>
      <c r="X10" s="19" t="str">
        <f>VLOOKUP(J:J,[2]Sheet2!A$1:B$65536,2,0)</f>
        <v>OŠ Eugena Kumičića - Slatina</v>
      </c>
    </row>
    <row r="11" spans="1:26" s="19" customFormat="1" x14ac:dyDescent="0.25">
      <c r="A11" s="14">
        <v>4</v>
      </c>
      <c r="B11" s="15" t="s">
        <v>49</v>
      </c>
      <c r="C11" s="16" t="s">
        <v>50</v>
      </c>
      <c r="D11" s="17" t="s">
        <v>51</v>
      </c>
      <c r="E11" s="18" t="s">
        <v>28</v>
      </c>
      <c r="F11" s="17">
        <v>215</v>
      </c>
      <c r="G11" s="19" t="s">
        <v>29</v>
      </c>
      <c r="H11" s="16" t="s">
        <v>52</v>
      </c>
      <c r="I11" s="16" t="s">
        <v>53</v>
      </c>
      <c r="J11" s="17">
        <v>1011</v>
      </c>
      <c r="K11" s="16" t="s">
        <v>54</v>
      </c>
      <c r="L11" s="19">
        <v>10</v>
      </c>
      <c r="M11" s="19" t="s">
        <v>33</v>
      </c>
      <c r="N11" s="20">
        <v>2</v>
      </c>
      <c r="O11" s="17">
        <v>57</v>
      </c>
      <c r="U11" s="19" t="s">
        <v>55</v>
      </c>
      <c r="X11" s="19" t="str">
        <f>VLOOKUP(J:J,[2]Sheet2!A$1:B$65536,2,0)</f>
        <v>OŠ Petra Preradovića - Pitomača</v>
      </c>
    </row>
    <row r="12" spans="1:26" s="19" customFormat="1" x14ac:dyDescent="0.25">
      <c r="A12" s="14">
        <v>5</v>
      </c>
      <c r="B12" s="15" t="s">
        <v>56</v>
      </c>
      <c r="C12" s="16" t="s">
        <v>57</v>
      </c>
      <c r="D12" s="17" t="s">
        <v>58</v>
      </c>
      <c r="E12" s="18" t="s">
        <v>28</v>
      </c>
      <c r="F12" s="19">
        <v>215</v>
      </c>
      <c r="G12" s="19" t="s">
        <v>29</v>
      </c>
      <c r="H12" s="19" t="s">
        <v>59</v>
      </c>
      <c r="I12" s="19" t="s">
        <v>60</v>
      </c>
      <c r="J12" s="19">
        <v>961</v>
      </c>
      <c r="K12" s="19" t="s">
        <v>32</v>
      </c>
      <c r="L12" s="19">
        <v>10</v>
      </c>
      <c r="M12" s="19" t="s">
        <v>33</v>
      </c>
      <c r="N12" s="28">
        <v>2</v>
      </c>
      <c r="O12" s="19">
        <v>57</v>
      </c>
      <c r="U12" s="19" t="s">
        <v>110</v>
      </c>
      <c r="X12" s="19" t="str">
        <f>VLOOKUP(J:J,[3]Sheet2!A$1:B$65536,2,0)</f>
        <v>OŠ Vladimir Nazor - Virovitica</v>
      </c>
    </row>
    <row r="13" spans="1:26" s="19" customFormat="1" x14ac:dyDescent="0.25">
      <c r="A13" s="21">
        <v>6</v>
      </c>
      <c r="B13" s="15" t="s">
        <v>61</v>
      </c>
      <c r="C13" s="16" t="s">
        <v>62</v>
      </c>
      <c r="D13" s="17" t="s">
        <v>63</v>
      </c>
      <c r="E13" s="18" t="s">
        <v>28</v>
      </c>
      <c r="F13" s="17">
        <v>215</v>
      </c>
      <c r="G13" s="19" t="s">
        <v>29</v>
      </c>
      <c r="H13" s="16" t="s">
        <v>30</v>
      </c>
      <c r="I13" s="16" t="s">
        <v>31</v>
      </c>
      <c r="J13" s="17">
        <v>956</v>
      </c>
      <c r="K13" s="16" t="s">
        <v>32</v>
      </c>
      <c r="L13" s="19">
        <v>10</v>
      </c>
      <c r="M13" s="19" t="s">
        <v>33</v>
      </c>
      <c r="N13" s="20">
        <v>2</v>
      </c>
      <c r="O13" s="17">
        <v>57</v>
      </c>
      <c r="U13" s="19" t="s">
        <v>64</v>
      </c>
      <c r="X13" s="19" t="str">
        <f>VLOOKUP(J:J,[3]Sheet2!A$1:B$65536,2,0)</f>
        <v>OŠ Ivane Brlić-Mažuranić - Virovitica</v>
      </c>
    </row>
    <row r="14" spans="1:26" s="19" customFormat="1" x14ac:dyDescent="0.25">
      <c r="A14" s="14">
        <v>7</v>
      </c>
      <c r="B14" s="15" t="s">
        <v>65</v>
      </c>
      <c r="C14" s="16" t="s">
        <v>66</v>
      </c>
      <c r="D14" s="17" t="s">
        <v>67</v>
      </c>
      <c r="E14" s="18" t="s">
        <v>28</v>
      </c>
      <c r="F14" s="19">
        <v>215</v>
      </c>
      <c r="G14" s="19" t="s">
        <v>29</v>
      </c>
      <c r="H14" s="19" t="s">
        <v>59</v>
      </c>
      <c r="I14" s="19" t="s">
        <v>60</v>
      </c>
      <c r="J14" s="19">
        <v>961</v>
      </c>
      <c r="K14" s="19" t="s">
        <v>32</v>
      </c>
      <c r="L14" s="19">
        <v>10</v>
      </c>
      <c r="M14" s="19" t="s">
        <v>33</v>
      </c>
      <c r="N14" s="28">
        <v>3</v>
      </c>
      <c r="O14" s="19">
        <v>52</v>
      </c>
      <c r="U14" s="19" t="s">
        <v>111</v>
      </c>
      <c r="X14" s="19" t="str">
        <f>VLOOKUP(J:J,[3]Sheet2!A$1:B$65536,2,0)</f>
        <v>OŠ Vladimir Nazor - Virovitica</v>
      </c>
    </row>
    <row r="15" spans="1:26" s="19" customFormat="1" x14ac:dyDescent="0.25">
      <c r="A15" s="14">
        <v>8</v>
      </c>
      <c r="B15" s="15" t="s">
        <v>68</v>
      </c>
      <c r="C15" s="16" t="s">
        <v>69</v>
      </c>
      <c r="D15" s="17" t="s">
        <v>70</v>
      </c>
      <c r="E15" s="18" t="s">
        <v>28</v>
      </c>
      <c r="F15" s="17">
        <v>215</v>
      </c>
      <c r="G15" s="19" t="s">
        <v>29</v>
      </c>
      <c r="H15" s="16" t="s">
        <v>30</v>
      </c>
      <c r="I15" s="16" t="s">
        <v>31</v>
      </c>
      <c r="J15" s="17">
        <v>956</v>
      </c>
      <c r="K15" s="16" t="s">
        <v>32</v>
      </c>
      <c r="L15" s="19">
        <v>10</v>
      </c>
      <c r="M15" s="19" t="s">
        <v>33</v>
      </c>
      <c r="N15" s="20">
        <v>4</v>
      </c>
      <c r="O15" s="17">
        <v>50</v>
      </c>
      <c r="U15" s="19" t="s">
        <v>71</v>
      </c>
      <c r="X15" s="19" t="str">
        <f>VLOOKUP(J:J,[3]Sheet2!A$1:B$65536,2,0)</f>
        <v>OŠ Ivane Brlić-Mažuranić - Virovitica</v>
      </c>
    </row>
    <row r="16" spans="1:26" s="19" customFormat="1" x14ac:dyDescent="0.25">
      <c r="A16" s="14">
        <v>9</v>
      </c>
      <c r="B16" s="15" t="s">
        <v>72</v>
      </c>
      <c r="C16" s="16" t="s">
        <v>73</v>
      </c>
      <c r="D16" s="17" t="s">
        <v>74</v>
      </c>
      <c r="E16" s="18" t="s">
        <v>28</v>
      </c>
      <c r="F16" s="17">
        <v>215</v>
      </c>
      <c r="G16" s="19" t="s">
        <v>29</v>
      </c>
      <c r="H16" s="16" t="s">
        <v>52</v>
      </c>
      <c r="I16" s="16" t="s">
        <v>53</v>
      </c>
      <c r="J16" s="17">
        <v>1011</v>
      </c>
      <c r="K16" s="16" t="s">
        <v>54</v>
      </c>
      <c r="L16" s="19">
        <v>10</v>
      </c>
      <c r="M16" s="19" t="s">
        <v>33</v>
      </c>
      <c r="N16" s="20">
        <v>5</v>
      </c>
      <c r="O16" s="17">
        <v>47</v>
      </c>
      <c r="U16" s="19" t="s">
        <v>75</v>
      </c>
      <c r="X16" s="19" t="str">
        <f>VLOOKUP(J:J,[4]Sheet2!A$1:B$65536,2,0)</f>
        <v>OŠ Petra Preradovića - Pitomača</v>
      </c>
      <c r="Y16" s="29">
        <v>37889</v>
      </c>
      <c r="Z16" s="19" t="s">
        <v>76</v>
      </c>
    </row>
    <row r="17" spans="1:26" s="19" customFormat="1" x14ac:dyDescent="0.25">
      <c r="A17" s="21">
        <v>10</v>
      </c>
      <c r="B17" s="15" t="s">
        <v>77</v>
      </c>
      <c r="C17" s="16" t="s">
        <v>78</v>
      </c>
      <c r="D17" s="17" t="s">
        <v>79</v>
      </c>
      <c r="E17" s="18" t="s">
        <v>28</v>
      </c>
      <c r="F17" s="17">
        <v>215</v>
      </c>
      <c r="G17" s="19" t="s">
        <v>29</v>
      </c>
      <c r="H17" s="16" t="s">
        <v>52</v>
      </c>
      <c r="I17" s="16" t="s">
        <v>53</v>
      </c>
      <c r="J17" s="17">
        <v>1011</v>
      </c>
      <c r="K17" s="16" t="s">
        <v>54</v>
      </c>
      <c r="L17" s="19">
        <v>10</v>
      </c>
      <c r="M17" s="19" t="s">
        <v>33</v>
      </c>
      <c r="N17" s="20">
        <v>6</v>
      </c>
      <c r="O17" s="17">
        <v>46</v>
      </c>
      <c r="U17" s="19" t="s">
        <v>80</v>
      </c>
      <c r="X17" s="19" t="str">
        <f>VLOOKUP(J:J,[4]Sheet2!A$1:B$65536,2,0)</f>
        <v>OŠ Petra Preradovića - Pitomača</v>
      </c>
      <c r="Y17" s="29">
        <v>37804</v>
      </c>
      <c r="Z17" s="19" t="s">
        <v>32</v>
      </c>
    </row>
    <row r="18" spans="1:26" s="19" customFormat="1" x14ac:dyDescent="0.25">
      <c r="A18" s="14">
        <v>11</v>
      </c>
      <c r="B18" s="30" t="s">
        <v>81</v>
      </c>
      <c r="C18" s="23" t="s">
        <v>82</v>
      </c>
      <c r="D18" s="24" t="s">
        <v>83</v>
      </c>
      <c r="E18" s="18" t="s">
        <v>28</v>
      </c>
      <c r="F18" s="17">
        <v>215</v>
      </c>
      <c r="G18" s="19" t="s">
        <v>29</v>
      </c>
      <c r="H18" s="16" t="s">
        <v>84</v>
      </c>
      <c r="I18" s="16" t="s">
        <v>85</v>
      </c>
      <c r="J18" s="17">
        <v>951</v>
      </c>
      <c r="K18" s="16" t="s">
        <v>47</v>
      </c>
      <c r="L18" s="19">
        <v>10</v>
      </c>
      <c r="M18" s="19" t="s">
        <v>33</v>
      </c>
      <c r="N18" s="20">
        <v>7</v>
      </c>
      <c r="O18" s="24">
        <v>45</v>
      </c>
      <c r="U18" s="26" t="s">
        <v>86</v>
      </c>
      <c r="X18" s="19" t="str">
        <f>VLOOKUP(J:J,[4]Sheet2!A$1:B$65536,2,0)</f>
        <v>OŠ Josipa Kozarca - Slatina</v>
      </c>
      <c r="Y18" s="19" t="s">
        <v>87</v>
      </c>
      <c r="Z18" s="19" t="s">
        <v>76</v>
      </c>
    </row>
    <row r="19" spans="1:26" s="19" customFormat="1" x14ac:dyDescent="0.25">
      <c r="A19" s="14">
        <v>12</v>
      </c>
      <c r="B19" s="15" t="s">
        <v>88</v>
      </c>
      <c r="C19" s="16" t="s">
        <v>89</v>
      </c>
      <c r="D19" s="17" t="s">
        <v>90</v>
      </c>
      <c r="E19" s="18" t="s">
        <v>28</v>
      </c>
      <c r="F19" s="17">
        <v>215</v>
      </c>
      <c r="G19" s="19" t="s">
        <v>29</v>
      </c>
      <c r="H19" s="16" t="s">
        <v>52</v>
      </c>
      <c r="I19" s="16" t="s">
        <v>53</v>
      </c>
      <c r="J19" s="17">
        <v>1011</v>
      </c>
      <c r="K19" s="16" t="s">
        <v>54</v>
      </c>
      <c r="L19" s="19">
        <v>10</v>
      </c>
      <c r="M19" s="19" t="s">
        <v>33</v>
      </c>
      <c r="N19" s="20">
        <v>7</v>
      </c>
      <c r="O19" s="17">
        <v>45</v>
      </c>
      <c r="U19" s="19" t="s">
        <v>91</v>
      </c>
      <c r="X19" s="19" t="str">
        <f>VLOOKUP(J:J,[4]Sheet2!A$1:B$65536,2,0)</f>
        <v>OŠ Petra Preradovića - Pitomača</v>
      </c>
      <c r="Y19" s="29">
        <v>37945</v>
      </c>
      <c r="Z19" s="19" t="s">
        <v>92</v>
      </c>
    </row>
    <row r="20" spans="1:26" s="19" customFormat="1" x14ac:dyDescent="0.25">
      <c r="A20" s="14">
        <v>13</v>
      </c>
      <c r="B20" s="15" t="s">
        <v>93</v>
      </c>
      <c r="C20" s="16" t="s">
        <v>94</v>
      </c>
      <c r="D20" s="17" t="s">
        <v>95</v>
      </c>
      <c r="E20" s="18" t="s">
        <v>28</v>
      </c>
      <c r="F20" s="17">
        <v>215</v>
      </c>
      <c r="G20" s="19" t="s">
        <v>29</v>
      </c>
      <c r="H20" s="16" t="s">
        <v>45</v>
      </c>
      <c r="I20" s="16" t="s">
        <v>46</v>
      </c>
      <c r="J20" s="17">
        <v>945</v>
      </c>
      <c r="K20" s="16" t="s">
        <v>47</v>
      </c>
      <c r="L20" s="19">
        <v>10</v>
      </c>
      <c r="M20" s="19" t="s">
        <v>33</v>
      </c>
      <c r="N20" s="20">
        <v>8</v>
      </c>
      <c r="O20" s="17">
        <v>44</v>
      </c>
      <c r="U20" s="19" t="s">
        <v>96</v>
      </c>
      <c r="X20" s="19" t="str">
        <f>VLOOKUP(J:J,[4]Sheet2!A$1:B$65536,2,0)</f>
        <v>OŠ Eugena Kumičića - Slatina</v>
      </c>
      <c r="Y20" s="19" t="s">
        <v>97</v>
      </c>
      <c r="Z20" s="19" t="s">
        <v>32</v>
      </c>
    </row>
    <row r="21" spans="1:26" s="19" customFormat="1" x14ac:dyDescent="0.25">
      <c r="A21" s="21">
        <v>14</v>
      </c>
      <c r="B21" s="15" t="s">
        <v>98</v>
      </c>
      <c r="C21" s="16" t="s">
        <v>99</v>
      </c>
      <c r="D21" s="17" t="s">
        <v>100</v>
      </c>
      <c r="E21" s="18" t="s">
        <v>28</v>
      </c>
      <c r="F21" s="17">
        <v>215</v>
      </c>
      <c r="G21" s="19" t="s">
        <v>29</v>
      </c>
      <c r="H21" s="16" t="s">
        <v>30</v>
      </c>
      <c r="I21" s="16" t="s">
        <v>31</v>
      </c>
      <c r="J21" s="17">
        <v>956</v>
      </c>
      <c r="K21" s="16" t="s">
        <v>32</v>
      </c>
      <c r="L21" s="19">
        <v>10</v>
      </c>
      <c r="M21" s="19" t="s">
        <v>33</v>
      </c>
      <c r="N21" s="20">
        <v>8</v>
      </c>
      <c r="O21" s="17">
        <v>44</v>
      </c>
      <c r="U21" s="19" t="s">
        <v>101</v>
      </c>
      <c r="X21" s="19" t="str">
        <f>VLOOKUP(J:J,[4]Sheet2!A$1:B$65536,2,0)</f>
        <v>OŠ Ivane Brlić-Mažuranić - Virovitica</v>
      </c>
      <c r="Y21" s="19" t="s">
        <v>102</v>
      </c>
      <c r="Z21" s="19" t="s">
        <v>32</v>
      </c>
    </row>
    <row r="22" spans="1:26" s="19" customFormat="1" ht="15.75" thickBot="1" x14ac:dyDescent="0.3">
      <c r="A22" s="31">
        <v>15</v>
      </c>
      <c r="B22" s="32" t="s">
        <v>103</v>
      </c>
      <c r="C22" s="33" t="s">
        <v>104</v>
      </c>
      <c r="D22" s="34" t="s">
        <v>105</v>
      </c>
      <c r="E22" s="35" t="s">
        <v>28</v>
      </c>
      <c r="F22" s="34">
        <v>215</v>
      </c>
      <c r="G22" s="36" t="s">
        <v>29</v>
      </c>
      <c r="H22" s="33" t="s">
        <v>106</v>
      </c>
      <c r="I22" s="33" t="s">
        <v>107</v>
      </c>
      <c r="J22" s="34">
        <v>970</v>
      </c>
      <c r="K22" s="33" t="s">
        <v>108</v>
      </c>
      <c r="L22" s="36">
        <v>10</v>
      </c>
      <c r="M22" s="36" t="s">
        <v>33</v>
      </c>
      <c r="N22" s="37">
        <v>9</v>
      </c>
      <c r="O22" s="34">
        <v>43</v>
      </c>
      <c r="P22" s="36"/>
      <c r="Q22" s="36"/>
      <c r="R22" s="36"/>
      <c r="S22" s="36"/>
      <c r="T22" s="36"/>
      <c r="U22" s="36" t="s">
        <v>109</v>
      </c>
      <c r="V22" s="36"/>
      <c r="W22" s="36"/>
      <c r="X22" s="36" t="str">
        <f>VLOOKUP(J:J,[4]Sheet2!A$1:B$65536,2,0)</f>
        <v>OŠ Antuna Gustava Matoša - Čačinci</v>
      </c>
      <c r="Y22" s="36"/>
      <c r="Z22" s="36"/>
    </row>
    <row r="24" spans="1:26" x14ac:dyDescent="0.25">
      <c r="K24" s="13" t="s">
        <v>113</v>
      </c>
    </row>
    <row r="25" spans="1:26" x14ac:dyDescent="0.25">
      <c r="K25" s="13" t="s">
        <v>114</v>
      </c>
    </row>
    <row r="26" spans="1:26" x14ac:dyDescent="0.25">
      <c r="K26" s="13" t="s">
        <v>115</v>
      </c>
    </row>
    <row r="27" spans="1:26" x14ac:dyDescent="0.25">
      <c r="K27" s="13" t="s">
        <v>116</v>
      </c>
    </row>
  </sheetData>
  <mergeCells count="2">
    <mergeCell ref="D3:L3"/>
    <mergeCell ref="D4:M4"/>
  </mergeCells>
  <dataValidations count="8">
    <dataValidation type="list" allowBlank="1" showErrorMessage="1" sqref="E8:E22">
      <formula1>$BA$1:$BA$24</formula1>
      <formula2>0</formula2>
    </dataValidation>
    <dataValidation type="list" allowBlank="1" showErrorMessage="1" sqref="R8:R22">
      <formula1>$BD$1:$BD$11</formula1>
      <formula2>0</formula2>
    </dataValidation>
    <dataValidation type="whole" allowBlank="1" showErrorMessage="1" sqref="F8:F22 A8:A22">
      <formula1>1</formula1>
      <formula2>2000</formula2>
    </dataValidation>
    <dataValidation type="whole" allowBlank="1" showErrorMessage="1" sqref="N8:N22">
      <formula1>1</formula1>
      <formula2>5555</formula2>
    </dataValidation>
    <dataValidation type="textLength" operator="equal" allowBlank="1" showErrorMessage="1" sqref="B8:B22">
      <formula1>11</formula1>
      <formula2>0</formula2>
    </dataValidation>
    <dataValidation type="decimal" allowBlank="1" showErrorMessage="1" sqref="O8:O22">
      <formula1>0</formula1>
      <formula2>1555</formula2>
    </dataValidation>
    <dataValidation allowBlank="1" showErrorMessage="1" sqref="J1:J2 J5:J22"/>
    <dataValidation type="list" allowBlank="1" showErrorMessage="1" sqref="G8:G22">
      <formula1>$BB$1:$BB$14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Ured2</cp:lastModifiedBy>
  <dcterms:created xsi:type="dcterms:W3CDTF">2018-02-05T19:13:23Z</dcterms:created>
  <dcterms:modified xsi:type="dcterms:W3CDTF">2018-02-20T08:26:13Z</dcterms:modified>
</cp:coreProperties>
</file>